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Лист1!$A$1:$K$48</definedName>
  </definedNames>
  <calcPr calcId="125725"/>
</workbook>
</file>

<file path=xl/calcChain.xml><?xml version="1.0" encoding="utf-8"?>
<calcChain xmlns="http://schemas.openxmlformats.org/spreadsheetml/2006/main">
  <c r="G27" i="1"/>
  <c r="I30"/>
  <c r="H30"/>
  <c r="G30"/>
  <c r="F30"/>
  <c r="E30"/>
  <c r="F31" s="1"/>
  <c r="F33" s="1"/>
  <c r="F40" s="1"/>
  <c r="D40"/>
  <c r="I34"/>
  <c r="H34"/>
  <c r="K35"/>
  <c r="J35"/>
  <c r="K37"/>
  <c r="J37"/>
  <c r="G34"/>
  <c r="K34" s="1"/>
  <c r="D33"/>
  <c r="E31"/>
  <c r="D31"/>
  <c r="I27"/>
  <c r="H27"/>
  <c r="F27"/>
  <c r="E27"/>
  <c r="D27"/>
  <c r="I25"/>
  <c r="H25"/>
  <c r="G25"/>
  <c r="F25"/>
  <c r="E25"/>
  <c r="D25"/>
  <c r="I18"/>
  <c r="H18"/>
  <c r="G18"/>
  <c r="F18"/>
  <c r="E18"/>
  <c r="D18"/>
  <c r="I17"/>
  <c r="H17"/>
  <c r="G17"/>
  <c r="F17"/>
  <c r="E17"/>
  <c r="D17"/>
  <c r="I31" l="1"/>
  <c r="I33" s="1"/>
  <c r="I40" s="1"/>
  <c r="I41" s="1"/>
  <c r="H31"/>
  <c r="H33" s="1"/>
  <c r="H40" s="1"/>
  <c r="H41" s="1"/>
  <c r="K30"/>
  <c r="G31"/>
  <c r="G33" s="1"/>
  <c r="G40" s="1"/>
  <c r="G41" s="1"/>
  <c r="J30"/>
  <c r="J41"/>
  <c r="J31"/>
  <c r="J33" s="1"/>
  <c r="J40" s="1"/>
  <c r="E33"/>
  <c r="E40" s="1"/>
  <c r="J34"/>
  <c r="K41" l="1"/>
  <c r="K31"/>
  <c r="K33" s="1"/>
  <c r="K40" s="1"/>
</calcChain>
</file>

<file path=xl/sharedStrings.xml><?xml version="1.0" encoding="utf-8"?>
<sst xmlns="http://schemas.openxmlformats.org/spreadsheetml/2006/main" count="100" uniqueCount="53">
  <si>
    <t>Норматив числа получателей услуг на 1 работника учреждений культуры (по среднесписочной численности работников)</t>
  </si>
  <si>
    <t>X</t>
  </si>
  <si>
    <t>Число получателей услуг, чел.</t>
  </si>
  <si>
    <t>Среднесписочная численность работников учреждений культуры, человек</t>
  </si>
  <si>
    <t>Численность населения Роговского сельского поселения Тимашевского района, чел.</t>
  </si>
  <si>
    <t xml:space="preserve">Х </t>
  </si>
  <si>
    <t>Соотношение средней заработной платы работников учреждений культуры и средней заработной платы в Краснодарском крае</t>
  </si>
  <si>
    <t>По Программе поэтапного совершенствования систем оплаты труда в муниципальных  учреждениях на 2012 - 2018 годы</t>
  </si>
  <si>
    <t>По Краснодарскому краю</t>
  </si>
  <si>
    <t>Средняя заработная плата работников по Краснодарскому краю, руб.</t>
  </si>
  <si>
    <t>Темп роста к предыдущему году, %</t>
  </si>
  <si>
    <t>Среднемесячная заработная плата работников учреждений культуры, рублей</t>
  </si>
  <si>
    <t>Доля от средств от приносящей доход деятельности в фонде заработной платы по работникам учреждений культуры, %</t>
  </si>
  <si>
    <t>Размер начислений на фонд оплаты труда, %</t>
  </si>
  <si>
    <t>Фонд оплаты труда с начислениями, тыс. рублей</t>
  </si>
  <si>
    <t>Прирост фонда оплаты труда с начислениями к 2013 г., тыс. руб.</t>
  </si>
  <si>
    <t>В том числе:</t>
  </si>
  <si>
    <t xml:space="preserve">За счет средств консолидированного муниципального бюджета, включая дотацию из краевого бюджета, тыс. руб. </t>
  </si>
  <si>
    <t>Включая средства, полученные за счет проведения мероприятий по оптимизации (тыс. руб.), из них:</t>
  </si>
  <si>
    <t>От реструктуризации сети, тыс. рублей</t>
  </si>
  <si>
    <t>От оптимизации численности персонала, в том числе административно-управленческого, тыс. рублей</t>
  </si>
  <si>
    <t>х</t>
  </si>
  <si>
    <t>От сокращения и оптимизации расходов на содержание учреждений, тыс. рублей</t>
  </si>
  <si>
    <t>За счет средств от приносящей доход деятельности, тыс. руб.</t>
  </si>
  <si>
    <t>За счет иных источников (решений), включая корректировку консолидированного бюджета Краснодарского края на соответствующий год, тыс. рублей</t>
  </si>
  <si>
    <t>Итого, объем средств, предусмотренный на повышение оплаты труда, тыс. руб. (стр. 17 + 22 + 23)</t>
  </si>
  <si>
    <t>Соотношение объема средств от оптимизации к сумме объема средств, предусмотренного на повышение оплаты труда, % (стр. 18 / стр. 24 x 100%)</t>
  </si>
  <si>
    <t>N п/п</t>
  </si>
  <si>
    <t>Наименование показателей</t>
  </si>
  <si>
    <t>2012 г. факт</t>
  </si>
  <si>
    <t>2013 г. факт</t>
  </si>
  <si>
    <t>2016 г.</t>
  </si>
  <si>
    <t>2017 г.</t>
  </si>
  <si>
    <t>2018 г.</t>
  </si>
  <si>
    <t>2014 - 2016 гг.</t>
  </si>
  <si>
    <t>2013 - 2018 гг.</t>
  </si>
  <si>
    <t>ПОКАЗАТЕЛИ</t>
  </si>
  <si>
    <t>Субъект Краснодарского края: муниципальное образование Роговское сельское поселение Тимашевского района</t>
  </si>
  <si>
    <t>Категория работников: работники учреждений культуры</t>
  </si>
  <si>
    <t xml:space="preserve"> нормативов муниципальной "дорожной карты"</t>
  </si>
  <si>
    <t>* Прирост фонда оплаты труда с начислениями к 2012 году</t>
  </si>
  <si>
    <t>* среднесписочная численность работников учреждений культуры считается без внешних совместителей.</t>
  </si>
  <si>
    <t>2014 г. факт</t>
  </si>
  <si>
    <t>2015 г. факт</t>
  </si>
  <si>
    <t>Начальник МКУ "ФРУ"</t>
  </si>
  <si>
    <t>Роговского сельского поселения</t>
  </si>
  <si>
    <t>Тимашевского района</t>
  </si>
  <si>
    <t>С.М.Фёдорова</t>
  </si>
  <si>
    <t>ПРИЛОЖЕНИЕ</t>
  </si>
  <si>
    <t>к плану мероприятий ("дорожная карта")</t>
  </si>
  <si>
    <t>изменения в отраслях социальнойц сферы</t>
  </si>
  <si>
    <t>Тимавшевского района, направленные на</t>
  </si>
  <si>
    <t>повышение эффективности сферы культуры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</si>
</sst>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4" fillId="0" borderId="1" xfId="1" applyFont="1" applyBorder="1" applyAlignment="1" applyProtection="1">
      <alignment vertical="top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distributed"/>
    </xf>
    <xf numFmtId="0" fontId="2" fillId="0" borderId="0" xfId="0" applyFont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tabSelected="1" view="pageBreakPreview" topLeftCell="A40" zoomScaleNormal="100" zoomScaleSheetLayoutView="100" workbookViewId="0">
      <selection activeCell="B10" sqref="B10:J10"/>
    </sheetView>
  </sheetViews>
  <sheetFormatPr defaultRowHeight="15"/>
  <cols>
    <col min="1" max="1" width="5" customWidth="1"/>
    <col min="2" max="2" width="47.42578125" customWidth="1"/>
    <col min="3" max="3" width="15" customWidth="1"/>
    <col min="4" max="4" width="14.28515625" customWidth="1"/>
    <col min="5" max="5" width="12.42578125" customWidth="1"/>
    <col min="6" max="6" width="10.42578125" customWidth="1"/>
    <col min="7" max="7" width="11" customWidth="1"/>
    <col min="9" max="9" width="10.7109375" customWidth="1"/>
    <col min="10" max="10" width="12.28515625" customWidth="1"/>
    <col min="11" max="11" width="11.5703125" customWidth="1"/>
  </cols>
  <sheetData>
    <row r="1" spans="1:11" s="7" customFormat="1" ht="3" customHeight="1"/>
    <row r="2" spans="1:11" s="7" customFormat="1" ht="18.75">
      <c r="G2" s="18" t="s">
        <v>48</v>
      </c>
      <c r="H2" s="18"/>
      <c r="I2" s="18"/>
      <c r="J2" s="18"/>
      <c r="K2" s="18"/>
    </row>
    <row r="3" spans="1:11" s="7" customFormat="1" ht="18.75">
      <c r="H3" s="18"/>
      <c r="I3" s="18"/>
      <c r="J3" s="18"/>
      <c r="K3" s="18"/>
    </row>
    <row r="4" spans="1:11" s="7" customFormat="1" ht="18.75">
      <c r="G4" s="22" t="s">
        <v>49</v>
      </c>
      <c r="H4" s="22"/>
      <c r="I4" s="22"/>
      <c r="J4" s="22"/>
      <c r="K4" s="22"/>
    </row>
    <row r="5" spans="1:11" s="7" customFormat="1" ht="18.75">
      <c r="G5" s="22" t="s">
        <v>50</v>
      </c>
      <c r="H5" s="22"/>
      <c r="I5" s="22"/>
      <c r="J5" s="22"/>
      <c r="K5" s="22"/>
    </row>
    <row r="6" spans="1:11" s="7" customFormat="1" ht="18.75">
      <c r="G6" s="22" t="s">
        <v>45</v>
      </c>
      <c r="H6" s="22"/>
      <c r="I6" s="22"/>
      <c r="J6" s="22"/>
      <c r="K6" s="22"/>
    </row>
    <row r="7" spans="1:11" s="7" customFormat="1" ht="18.75">
      <c r="G7" s="18" t="s">
        <v>51</v>
      </c>
      <c r="H7" s="18"/>
      <c r="I7" s="18"/>
      <c r="J7" s="18"/>
      <c r="K7" s="18"/>
    </row>
    <row r="8" spans="1:11" s="7" customFormat="1" ht="18.75">
      <c r="G8" s="20" t="s">
        <v>52</v>
      </c>
      <c r="H8" s="20"/>
      <c r="I8" s="20"/>
      <c r="J8" s="20"/>
      <c r="K8" s="20"/>
    </row>
    <row r="9" spans="1:11" ht="18.75">
      <c r="B9" s="20" t="s">
        <v>36</v>
      </c>
      <c r="C9" s="20"/>
      <c r="D9" s="20"/>
      <c r="E9" s="20"/>
      <c r="F9" s="20"/>
      <c r="G9" s="20"/>
      <c r="H9" s="20"/>
      <c r="I9" s="20"/>
      <c r="J9" s="20"/>
    </row>
    <row r="10" spans="1:11" ht="18.75">
      <c r="B10" s="20" t="s">
        <v>39</v>
      </c>
      <c r="C10" s="20"/>
      <c r="D10" s="20"/>
      <c r="E10" s="20"/>
      <c r="F10" s="20"/>
      <c r="G10" s="20"/>
      <c r="H10" s="20"/>
      <c r="I10" s="20"/>
      <c r="J10" s="20"/>
    </row>
    <row r="11" spans="1:11" ht="6" customHeight="1"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ht="27" customHeight="1">
      <c r="A12" s="21" t="s">
        <v>37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8.75">
      <c r="B13" s="18" t="s">
        <v>38</v>
      </c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3" customHeight="1"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ht="56.25">
      <c r="A15" s="1" t="s">
        <v>27</v>
      </c>
      <c r="B15" s="1" t="s">
        <v>28</v>
      </c>
      <c r="C15" s="10" t="s">
        <v>29</v>
      </c>
      <c r="D15" s="10" t="s">
        <v>30</v>
      </c>
      <c r="E15" s="10" t="s">
        <v>42</v>
      </c>
      <c r="F15" s="10" t="s">
        <v>43</v>
      </c>
      <c r="G15" s="10" t="s">
        <v>31</v>
      </c>
      <c r="H15" s="10" t="s">
        <v>32</v>
      </c>
      <c r="I15" s="10" t="s">
        <v>33</v>
      </c>
      <c r="J15" s="10" t="s">
        <v>34</v>
      </c>
      <c r="K15" s="10" t="s">
        <v>35</v>
      </c>
    </row>
    <row r="16" spans="1:11" ht="18.75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</row>
    <row r="17" spans="1:11" ht="64.5" customHeight="1">
      <c r="A17" s="2">
        <v>1</v>
      </c>
      <c r="B17" s="3" t="s">
        <v>0</v>
      </c>
      <c r="C17" s="4" t="s">
        <v>1</v>
      </c>
      <c r="D17" s="11">
        <f>D18/D19</f>
        <v>324.55172413793105</v>
      </c>
      <c r="E17" s="11">
        <f t="shared" ref="E17:I17" si="0">E18/E19</f>
        <v>349.81481481481484</v>
      </c>
      <c r="F17" s="11">
        <f t="shared" si="0"/>
        <v>366.84615384615387</v>
      </c>
      <c r="G17" s="11">
        <f t="shared" si="0"/>
        <v>382</v>
      </c>
      <c r="H17" s="11">
        <f t="shared" si="0"/>
        <v>355.44444444444446</v>
      </c>
      <c r="I17" s="11">
        <f t="shared" si="0"/>
        <v>356</v>
      </c>
      <c r="J17" s="4" t="s">
        <v>1</v>
      </c>
      <c r="K17" s="4" t="s">
        <v>1</v>
      </c>
    </row>
    <row r="18" spans="1:11" ht="23.25" customHeight="1">
      <c r="A18" s="2">
        <v>2</v>
      </c>
      <c r="B18" s="5" t="s">
        <v>2</v>
      </c>
      <c r="C18" s="4" t="s">
        <v>1</v>
      </c>
      <c r="D18" s="4">
        <f>D20</f>
        <v>9412</v>
      </c>
      <c r="E18" s="4">
        <f t="shared" ref="E18:I18" si="1">E20</f>
        <v>9445</v>
      </c>
      <c r="F18" s="4">
        <f t="shared" si="1"/>
        <v>9538</v>
      </c>
      <c r="G18" s="4">
        <f t="shared" si="1"/>
        <v>9550</v>
      </c>
      <c r="H18" s="4">
        <f t="shared" si="1"/>
        <v>9597</v>
      </c>
      <c r="I18" s="4">
        <f t="shared" si="1"/>
        <v>9612</v>
      </c>
      <c r="J18" s="4" t="s">
        <v>1</v>
      </c>
      <c r="K18" s="4" t="s">
        <v>1</v>
      </c>
    </row>
    <row r="19" spans="1:11" ht="33.75" customHeight="1">
      <c r="A19" s="2">
        <v>3</v>
      </c>
      <c r="B19" s="3" t="s">
        <v>3</v>
      </c>
      <c r="C19" s="4" t="s">
        <v>1</v>
      </c>
      <c r="D19" s="4">
        <v>29</v>
      </c>
      <c r="E19" s="4">
        <v>27</v>
      </c>
      <c r="F19" s="4">
        <v>26</v>
      </c>
      <c r="G19" s="4">
        <v>25</v>
      </c>
      <c r="H19" s="4">
        <v>27</v>
      </c>
      <c r="I19" s="4">
        <v>27</v>
      </c>
      <c r="J19" s="4" t="s">
        <v>1</v>
      </c>
      <c r="K19" s="4" t="s">
        <v>1</v>
      </c>
    </row>
    <row r="20" spans="1:11" ht="37.5" customHeight="1">
      <c r="A20" s="2">
        <v>4</v>
      </c>
      <c r="B20" s="5" t="s">
        <v>4</v>
      </c>
      <c r="C20" s="4" t="s">
        <v>5</v>
      </c>
      <c r="D20" s="4">
        <v>9412</v>
      </c>
      <c r="E20" s="4">
        <v>9445</v>
      </c>
      <c r="F20" s="4">
        <v>9538</v>
      </c>
      <c r="G20" s="4">
        <v>9550</v>
      </c>
      <c r="H20" s="4">
        <v>9597</v>
      </c>
      <c r="I20" s="4">
        <v>9612</v>
      </c>
      <c r="J20" s="4" t="s">
        <v>1</v>
      </c>
      <c r="K20" s="4" t="s">
        <v>1</v>
      </c>
    </row>
    <row r="21" spans="1:11" ht="35.1" customHeight="1">
      <c r="A21" s="2">
        <v>5</v>
      </c>
      <c r="B21" s="5" t="s">
        <v>6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 ht="51.75" customHeight="1">
      <c r="A22" s="2">
        <v>6</v>
      </c>
      <c r="B22" s="6" t="s">
        <v>7</v>
      </c>
      <c r="C22" s="4" t="s">
        <v>5</v>
      </c>
      <c r="D22" s="4">
        <v>53</v>
      </c>
      <c r="E22" s="4">
        <v>59</v>
      </c>
      <c r="F22" s="4">
        <v>65</v>
      </c>
      <c r="G22" s="4">
        <v>74</v>
      </c>
      <c r="H22" s="4">
        <v>85</v>
      </c>
      <c r="I22" s="4">
        <v>100</v>
      </c>
      <c r="J22" s="4" t="s">
        <v>1</v>
      </c>
      <c r="K22" s="4" t="s">
        <v>1</v>
      </c>
    </row>
    <row r="23" spans="1:11" ht="21.75" customHeight="1">
      <c r="A23" s="2">
        <v>7</v>
      </c>
      <c r="B23" s="5" t="s">
        <v>8</v>
      </c>
      <c r="C23" s="4" t="s">
        <v>5</v>
      </c>
      <c r="D23" s="4">
        <v>62.5</v>
      </c>
      <c r="E23" s="4">
        <v>68.8</v>
      </c>
      <c r="F23" s="4">
        <v>80.3</v>
      </c>
      <c r="G23" s="4">
        <v>80.3</v>
      </c>
      <c r="H23" s="4">
        <v>90</v>
      </c>
      <c r="I23" s="4">
        <v>100</v>
      </c>
      <c r="J23" s="4" t="s">
        <v>1</v>
      </c>
      <c r="K23" s="4" t="s">
        <v>1</v>
      </c>
    </row>
    <row r="24" spans="1:11" ht="35.1" customHeight="1">
      <c r="A24" s="2">
        <v>8</v>
      </c>
      <c r="B24" s="5" t="s">
        <v>9</v>
      </c>
      <c r="C24" s="12">
        <v>21409.200000000001</v>
      </c>
      <c r="D24" s="12">
        <v>24246.7</v>
      </c>
      <c r="E24" s="12">
        <v>25951</v>
      </c>
      <c r="F24" s="12">
        <v>24115.3</v>
      </c>
      <c r="G24" s="12">
        <v>24831</v>
      </c>
      <c r="H24" s="12">
        <v>25500</v>
      </c>
      <c r="I24" s="12">
        <v>27544</v>
      </c>
      <c r="J24" s="4" t="s">
        <v>1</v>
      </c>
      <c r="K24" s="4" t="s">
        <v>1</v>
      </c>
    </row>
    <row r="25" spans="1:11" ht="20.25" customHeight="1">
      <c r="A25" s="2">
        <v>9</v>
      </c>
      <c r="B25" s="5" t="s">
        <v>10</v>
      </c>
      <c r="C25" s="4" t="s">
        <v>5</v>
      </c>
      <c r="D25" s="12">
        <f>D24/C24*100</f>
        <v>113.25364796442652</v>
      </c>
      <c r="E25" s="12">
        <f t="shared" ref="E25:I25" si="2">E24/D24*100</f>
        <v>107.02899776052</v>
      </c>
      <c r="F25" s="12">
        <f t="shared" si="2"/>
        <v>92.926284150899775</v>
      </c>
      <c r="G25" s="12">
        <f t="shared" si="2"/>
        <v>102.967825405448</v>
      </c>
      <c r="H25" s="12">
        <f t="shared" si="2"/>
        <v>102.69421287906246</v>
      </c>
      <c r="I25" s="12">
        <f t="shared" si="2"/>
        <v>108.01568627450982</v>
      </c>
      <c r="J25" s="4" t="s">
        <v>1</v>
      </c>
      <c r="K25" s="4" t="s">
        <v>1</v>
      </c>
    </row>
    <row r="26" spans="1:11" ht="36" customHeight="1">
      <c r="A26" s="2">
        <v>10</v>
      </c>
      <c r="B26" s="3" t="s">
        <v>11</v>
      </c>
      <c r="C26" s="4">
        <v>9741</v>
      </c>
      <c r="D26" s="4">
        <v>11933</v>
      </c>
      <c r="E26" s="4">
        <v>14669</v>
      </c>
      <c r="F26" s="4">
        <v>18118</v>
      </c>
      <c r="G26" s="13">
        <v>19604</v>
      </c>
      <c r="H26" s="14">
        <v>22564.2</v>
      </c>
      <c r="I26" s="14">
        <v>27077</v>
      </c>
      <c r="J26" s="4" t="s">
        <v>1</v>
      </c>
      <c r="K26" s="4" t="s">
        <v>1</v>
      </c>
    </row>
    <row r="27" spans="1:11" ht="21" customHeight="1">
      <c r="A27" s="2">
        <v>11</v>
      </c>
      <c r="B27" s="5" t="s">
        <v>10</v>
      </c>
      <c r="C27" s="4" t="s">
        <v>5</v>
      </c>
      <c r="D27" s="12">
        <f>D26/C26*100</f>
        <v>122.50282311877632</v>
      </c>
      <c r="E27" s="12">
        <f t="shared" ref="E27:I27" si="3">E26/D26*100</f>
        <v>122.92801474901533</v>
      </c>
      <c r="F27" s="12">
        <f t="shared" si="3"/>
        <v>123.51216851864477</v>
      </c>
      <c r="G27" s="12">
        <f t="shared" si="3"/>
        <v>108.20178827685174</v>
      </c>
      <c r="H27" s="12">
        <f t="shared" si="3"/>
        <v>115.09997959600082</v>
      </c>
      <c r="I27" s="12">
        <f t="shared" si="3"/>
        <v>119.99982272803823</v>
      </c>
      <c r="J27" s="4" t="s">
        <v>1</v>
      </c>
      <c r="K27" s="4" t="s">
        <v>1</v>
      </c>
    </row>
    <row r="28" spans="1:11" ht="44.25" customHeight="1">
      <c r="A28" s="2">
        <v>12</v>
      </c>
      <c r="B28" s="3" t="s">
        <v>12</v>
      </c>
      <c r="C28" s="4" t="s">
        <v>5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 t="s">
        <v>1</v>
      </c>
      <c r="K28" s="4" t="s">
        <v>1</v>
      </c>
    </row>
    <row r="29" spans="1:11" ht="24.75" customHeight="1">
      <c r="A29" s="2">
        <v>13</v>
      </c>
      <c r="B29" s="5" t="s">
        <v>13</v>
      </c>
      <c r="C29" s="4">
        <v>1.302</v>
      </c>
      <c r="D29" s="4">
        <v>1.302</v>
      </c>
      <c r="E29" s="4">
        <v>1.302</v>
      </c>
      <c r="F29" s="4">
        <v>1.302</v>
      </c>
      <c r="G29" s="4">
        <v>1.302</v>
      </c>
      <c r="H29" s="4">
        <v>1.302</v>
      </c>
      <c r="I29" s="4">
        <v>1.302</v>
      </c>
      <c r="J29" s="4" t="s">
        <v>1</v>
      </c>
      <c r="K29" s="4" t="s">
        <v>1</v>
      </c>
    </row>
    <row r="30" spans="1:11" s="17" customFormat="1" ht="33.75" customHeight="1">
      <c r="A30" s="15">
        <v>14</v>
      </c>
      <c r="B30" s="16" t="s">
        <v>14</v>
      </c>
      <c r="C30" s="13">
        <v>4718</v>
      </c>
      <c r="D30" s="13">
        <v>5407</v>
      </c>
      <c r="E30" s="14">
        <f>(E26*E19*12*1.302)/1000</f>
        <v>6188.0883119999999</v>
      </c>
      <c r="F30" s="14">
        <f t="shared" ref="F30:I30" si="4">(F26*F19*12*1.302)/1000</f>
        <v>7359.9664320000002</v>
      </c>
      <c r="G30" s="14">
        <f t="shared" si="4"/>
        <v>7657.3224</v>
      </c>
      <c r="H30" s="14">
        <f t="shared" si="4"/>
        <v>9518.6626416000017</v>
      </c>
      <c r="I30" s="14">
        <f t="shared" si="4"/>
        <v>11422.378296000001</v>
      </c>
      <c r="J30" s="14">
        <f>E30+F30+G30</f>
        <v>21205.377144000002</v>
      </c>
      <c r="K30" s="14">
        <f>D30+E30+F30+G30+H30+I30</f>
        <v>47553.418081600008</v>
      </c>
    </row>
    <row r="31" spans="1:11" ht="35.1" customHeight="1">
      <c r="A31" s="2">
        <v>15</v>
      </c>
      <c r="B31" s="5" t="s">
        <v>15</v>
      </c>
      <c r="C31" s="4" t="s">
        <v>1</v>
      </c>
      <c r="D31" s="4">
        <f>D30-C30</f>
        <v>689</v>
      </c>
      <c r="E31" s="11">
        <f t="shared" ref="E31:I31" si="5">E30-D30</f>
        <v>781.08831199999986</v>
      </c>
      <c r="F31" s="11">
        <f t="shared" si="5"/>
        <v>1171.8781200000003</v>
      </c>
      <c r="G31" s="11">
        <f t="shared" si="5"/>
        <v>297.35596799999985</v>
      </c>
      <c r="H31" s="11">
        <f t="shared" si="5"/>
        <v>1861.3402416000017</v>
      </c>
      <c r="I31" s="11">
        <f t="shared" si="5"/>
        <v>1903.715654399999</v>
      </c>
      <c r="J31" s="11">
        <f>E31+F31+G31</f>
        <v>2250.3224</v>
      </c>
      <c r="K31" s="11">
        <f>D31+E31+F31+G31+H31+I31</f>
        <v>6704.3782960000008</v>
      </c>
    </row>
    <row r="32" spans="1:11" ht="19.5" customHeight="1">
      <c r="A32" s="2">
        <v>16</v>
      </c>
      <c r="B32" s="5" t="s">
        <v>16</v>
      </c>
      <c r="C32" s="4" t="s">
        <v>1</v>
      </c>
      <c r="D32" s="3"/>
      <c r="E32" s="3"/>
      <c r="F32" s="3"/>
      <c r="G32" s="3"/>
      <c r="H32" s="3"/>
      <c r="I32" s="3"/>
      <c r="J32" s="3"/>
      <c r="K32" s="3"/>
    </row>
    <row r="33" spans="1:12" s="17" customFormat="1" ht="46.5" customHeight="1">
      <c r="A33" s="15">
        <v>17</v>
      </c>
      <c r="B33" s="16" t="s">
        <v>17</v>
      </c>
      <c r="C33" s="13" t="s">
        <v>1</v>
      </c>
      <c r="D33" s="13">
        <f>D31</f>
        <v>689</v>
      </c>
      <c r="E33" s="14">
        <f t="shared" ref="E33:K33" si="6">E31</f>
        <v>781.08831199999986</v>
      </c>
      <c r="F33" s="14">
        <f t="shared" si="6"/>
        <v>1171.8781200000003</v>
      </c>
      <c r="G33" s="14">
        <f t="shared" si="6"/>
        <v>297.35596799999985</v>
      </c>
      <c r="H33" s="14">
        <f t="shared" si="6"/>
        <v>1861.3402416000017</v>
      </c>
      <c r="I33" s="14">
        <f t="shared" si="6"/>
        <v>1903.715654399999</v>
      </c>
      <c r="J33" s="14">
        <f t="shared" si="6"/>
        <v>2250.3224</v>
      </c>
      <c r="K33" s="14">
        <f t="shared" si="6"/>
        <v>6704.3782960000008</v>
      </c>
    </row>
    <row r="34" spans="1:12" ht="51.75" customHeight="1">
      <c r="A34" s="2">
        <v>18</v>
      </c>
      <c r="B34" s="3" t="s">
        <v>18</v>
      </c>
      <c r="C34" s="4" t="s">
        <v>1</v>
      </c>
      <c r="D34" s="4">
        <v>0</v>
      </c>
      <c r="E34" s="4">
        <v>0</v>
      </c>
      <c r="F34" s="4">
        <v>0</v>
      </c>
      <c r="G34" s="4">
        <f>G35+G36+G37</f>
        <v>0</v>
      </c>
      <c r="H34" s="4">
        <f t="shared" ref="H34:I34" si="7">H35+H36+H37</f>
        <v>0</v>
      </c>
      <c r="I34" s="4">
        <f t="shared" si="7"/>
        <v>0</v>
      </c>
      <c r="J34" s="4">
        <f>G34</f>
        <v>0</v>
      </c>
      <c r="K34" s="4">
        <f>G34+H34+I34</f>
        <v>0</v>
      </c>
    </row>
    <row r="35" spans="1:12" ht="22.5" customHeight="1">
      <c r="A35" s="2">
        <v>19</v>
      </c>
      <c r="B35" s="5" t="s">
        <v>19</v>
      </c>
      <c r="C35" s="4" t="s">
        <v>1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f>G35</f>
        <v>0</v>
      </c>
      <c r="K35" s="4">
        <f>G35+H35+I35</f>
        <v>0</v>
      </c>
    </row>
    <row r="36" spans="1:12" ht="43.5" customHeight="1">
      <c r="A36" s="2">
        <v>20</v>
      </c>
      <c r="B36" s="3" t="s">
        <v>20</v>
      </c>
      <c r="C36" s="4" t="s">
        <v>1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 t="s">
        <v>21</v>
      </c>
      <c r="K36" s="4" t="s">
        <v>21</v>
      </c>
    </row>
    <row r="37" spans="1:12" ht="35.25" customHeight="1">
      <c r="A37" s="2">
        <v>21</v>
      </c>
      <c r="B37" s="3" t="s">
        <v>22</v>
      </c>
      <c r="C37" s="4" t="s">
        <v>1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>G37</f>
        <v>0</v>
      </c>
      <c r="K37" s="4">
        <f>G37+H37+I37</f>
        <v>0</v>
      </c>
    </row>
    <row r="38" spans="1:12" ht="33.75" customHeight="1">
      <c r="A38" s="2">
        <v>22</v>
      </c>
      <c r="B38" s="5" t="s">
        <v>23</v>
      </c>
      <c r="C38" s="4" t="s">
        <v>1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 t="s">
        <v>21</v>
      </c>
      <c r="K38" s="4" t="s">
        <v>21</v>
      </c>
    </row>
    <row r="39" spans="1:12" ht="62.25" customHeight="1">
      <c r="A39" s="2">
        <v>23</v>
      </c>
      <c r="B39" s="3" t="s">
        <v>24</v>
      </c>
      <c r="C39" s="4" t="s">
        <v>1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2" ht="48" customHeight="1">
      <c r="A40" s="2">
        <v>24</v>
      </c>
      <c r="B40" s="3" t="s">
        <v>25</v>
      </c>
      <c r="C40" s="4" t="s">
        <v>1</v>
      </c>
      <c r="D40" s="4">
        <f>D33+D38+D39</f>
        <v>689</v>
      </c>
      <c r="E40" s="11">
        <f t="shared" ref="E40:I40" si="8">E33+E38+E39</f>
        <v>781.08831199999986</v>
      </c>
      <c r="F40" s="11">
        <f t="shared" si="8"/>
        <v>1171.8781200000003</v>
      </c>
      <c r="G40" s="11">
        <f t="shared" si="8"/>
        <v>297.35596799999985</v>
      </c>
      <c r="H40" s="11">
        <f t="shared" si="8"/>
        <v>1861.3402416000017</v>
      </c>
      <c r="I40" s="11">
        <f t="shared" si="8"/>
        <v>1903.715654399999</v>
      </c>
      <c r="J40" s="11">
        <f>J33+J39</f>
        <v>2250.3224</v>
      </c>
      <c r="K40" s="11">
        <f>K33+K39</f>
        <v>6704.3782960000008</v>
      </c>
    </row>
    <row r="41" spans="1:12" ht="60.75" customHeight="1">
      <c r="A41" s="2">
        <v>25</v>
      </c>
      <c r="B41" s="3" t="s">
        <v>26</v>
      </c>
      <c r="C41" s="4" t="s">
        <v>1</v>
      </c>
      <c r="D41" s="4">
        <v>0</v>
      </c>
      <c r="E41" s="4">
        <v>0</v>
      </c>
      <c r="F41" s="4">
        <v>0</v>
      </c>
      <c r="G41" s="4">
        <f>G34/G40*100%</f>
        <v>0</v>
      </c>
      <c r="H41" s="4">
        <f t="shared" ref="H41:I41" si="9">H34/H40*100%</f>
        <v>0</v>
      </c>
      <c r="I41" s="4">
        <f t="shared" si="9"/>
        <v>0</v>
      </c>
      <c r="J41" s="11">
        <f>E41+F41+G41</f>
        <v>0</v>
      </c>
      <c r="K41" s="4">
        <f>D41+E41+F41+G41+H41+I41</f>
        <v>0</v>
      </c>
    </row>
    <row r="42" spans="1:12" ht="35.1" customHeight="1">
      <c r="A42" s="19" t="s">
        <v>40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</row>
    <row r="43" spans="1:12" ht="18.75" customHeight="1">
      <c r="A43" s="18" t="s">
        <v>41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2" ht="9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 ht="18.75" customHeight="1">
      <c r="A45" s="8"/>
      <c r="B45" s="8" t="s">
        <v>44</v>
      </c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 ht="18.75" customHeight="1">
      <c r="A46" s="8"/>
      <c r="B46" s="8" t="s">
        <v>45</v>
      </c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 ht="18.75" customHeight="1">
      <c r="A47" s="8"/>
      <c r="B47" s="8" t="s">
        <v>46</v>
      </c>
      <c r="C47" s="8"/>
      <c r="D47" s="8"/>
      <c r="E47" s="8"/>
      <c r="F47" s="8"/>
      <c r="G47" s="8"/>
      <c r="H47" s="8"/>
      <c r="I47" s="8" t="s">
        <v>47</v>
      </c>
      <c r="J47" s="8"/>
      <c r="K47" s="8"/>
      <c r="L47" s="8"/>
    </row>
    <row r="48" spans="1:12" ht="35.1" customHeight="1"/>
    <row r="49" ht="35.1" customHeight="1"/>
    <row r="50" ht="35.1" customHeight="1"/>
    <row r="51" ht="35.1" customHeight="1"/>
  </sheetData>
  <mergeCells count="13">
    <mergeCell ref="G2:K2"/>
    <mergeCell ref="G4:K4"/>
    <mergeCell ref="G5:K5"/>
    <mergeCell ref="G6:K6"/>
    <mergeCell ref="G7:K7"/>
    <mergeCell ref="A43:L43"/>
    <mergeCell ref="A42:K42"/>
    <mergeCell ref="H3:K3"/>
    <mergeCell ref="G8:K8"/>
    <mergeCell ref="B9:J9"/>
    <mergeCell ref="B10:J10"/>
    <mergeCell ref="B13:K13"/>
    <mergeCell ref="A12:K12"/>
  </mergeCells>
  <pageMargins left="1.1811023622047245" right="0.39370078740157483" top="0.19685039370078741" bottom="0.15748031496062992" header="0.31496062992125984" footer="0.31496062992125984"/>
  <pageSetup paperSize="9" scale="81" orientation="landscape" verticalDpi="0" r:id="rId1"/>
  <rowBreaks count="1" manualBreakCount="1">
    <brk id="2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Вологжанина</cp:lastModifiedBy>
  <cp:lastPrinted>2017-01-24T07:59:21Z</cp:lastPrinted>
  <dcterms:created xsi:type="dcterms:W3CDTF">2017-01-17T12:19:01Z</dcterms:created>
  <dcterms:modified xsi:type="dcterms:W3CDTF">2017-01-24T08:00:43Z</dcterms:modified>
</cp:coreProperties>
</file>